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65" windowHeight="11595"/>
  </bookViews>
  <sheets>
    <sheet name="29.10.15" sheetId="211" r:id="rId1"/>
  </sheets>
  <calcPr calcId="124519"/>
</workbook>
</file>

<file path=xl/calcChain.xml><?xml version="1.0" encoding="utf-8"?>
<calcChain xmlns="http://schemas.openxmlformats.org/spreadsheetml/2006/main">
  <c r="O3" i="211"/>
  <c r="O4"/>
  <c r="O9" s="1"/>
  <c r="O5"/>
  <c r="O7"/>
  <c r="L9"/>
  <c r="N9" s="1"/>
  <c r="M9"/>
  <c r="K9"/>
  <c r="E9"/>
  <c r="H9" s="1"/>
  <c r="J9" s="1"/>
  <c r="B9"/>
  <c r="F9"/>
  <c r="C9"/>
  <c r="D9"/>
  <c r="N8"/>
  <c r="N7"/>
  <c r="H7"/>
  <c r="J7"/>
  <c r="G7"/>
  <c r="D7"/>
  <c r="N6"/>
  <c r="J6"/>
  <c r="G6"/>
  <c r="D6"/>
  <c r="N5"/>
  <c r="H5"/>
  <c r="J5" s="1"/>
  <c r="G5"/>
  <c r="D5"/>
  <c r="N4"/>
  <c r="H4"/>
  <c r="J4"/>
  <c r="G4"/>
  <c r="D4"/>
  <c r="N3"/>
  <c r="H3"/>
  <c r="J3" s="1"/>
  <c r="G3"/>
  <c r="D3"/>
  <c r="G9" l="1"/>
</calcChain>
</file>

<file path=xl/sharedStrings.xml><?xml version="1.0" encoding="utf-8"?>
<sst xmlns="http://schemas.openxmlformats.org/spreadsheetml/2006/main" count="24" uniqueCount="23">
  <si>
    <t>Поголовье коров на отчетную дату</t>
  </si>
  <si>
    <t>Надой на 1 фуражную корову, кг</t>
  </si>
  <si>
    <t xml:space="preserve">     +/- к прошлому году, кг</t>
  </si>
  <si>
    <t>ЗАО "Доры"</t>
  </si>
  <si>
    <t>Итого</t>
  </si>
  <si>
    <t>Жирность молока</t>
  </si>
  <si>
    <t>Собственная реализация</t>
  </si>
  <si>
    <t xml:space="preserve">Поголовье коров 2014 год </t>
  </si>
  <si>
    <t>Надой на 1 фуражную корову 2014, кг</t>
  </si>
  <si>
    <t>Валовый надой молока, кг</t>
  </si>
  <si>
    <t>Валовый надой молока 2014, кг</t>
  </si>
  <si>
    <t>Выпоено телятам молока в физическом весе, кг</t>
  </si>
  <si>
    <t>Реализовано молока в физическом весе, кг</t>
  </si>
  <si>
    <t>Реализовано молока в физическом весе 2014 , кг</t>
  </si>
  <si>
    <t>Реализовано молока в зачетном весе, кг</t>
  </si>
  <si>
    <t>ООО "Корпорация "Агрохолдинг Русмолоко" отд."Яровое"</t>
  </si>
  <si>
    <t>ООО "Корпорация "Агрохолдинг Русмолоко"                                              отд. "Вешние  воды"</t>
  </si>
  <si>
    <t>ОАО "Совхоз               имени Кирова"</t>
  </si>
  <si>
    <t>ООО "Колхоз               "Заветы Ильича"</t>
  </si>
  <si>
    <t xml:space="preserve">          +/- к прошлому году, кг</t>
  </si>
  <si>
    <t xml:space="preserve">     +/- к прошлому году, гол.</t>
  </si>
  <si>
    <t>Наименование сельскохозяйственной организации</t>
  </si>
  <si>
    <t xml:space="preserve">Производство молока в сельскохозяйственных организациях  Лотошинского муниципального района на 29 октября 2015 года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</si>
</sst>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72" fontId="4" fillId="2" borderId="1" xfId="0" applyNumberFormat="1" applyFont="1" applyFill="1" applyBorder="1" applyAlignment="1">
      <alignment horizontal="center" vertical="center" wrapText="1"/>
    </xf>
    <xf numFmtId="17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2" fontId="4" fillId="3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72" fontId="4" fillId="2" borderId="14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2" fontId="2" fillId="2" borderId="3" xfId="0" applyNumberFormat="1" applyFont="1" applyFill="1" applyBorder="1" applyAlignment="1">
      <alignment horizontal="center" vertical="center" wrapText="1"/>
    </xf>
    <xf numFmtId="172" fontId="2" fillId="0" borderId="3" xfId="0" applyNumberFormat="1" applyFont="1" applyBorder="1" applyAlignment="1">
      <alignment horizontal="center" vertical="center" wrapText="1"/>
    </xf>
    <xf numFmtId="172" fontId="2" fillId="2" borderId="4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workbookViewId="0">
      <selection sqref="A1:P1"/>
    </sheetView>
  </sheetViews>
  <sheetFormatPr defaultRowHeight="15"/>
  <cols>
    <col min="1" max="1" width="19.7109375" customWidth="1"/>
    <col min="2" max="2" width="10.85546875" customWidth="1"/>
    <col min="3" max="3" width="9.28515625" customWidth="1"/>
    <col min="4" max="4" width="10.5703125" customWidth="1"/>
    <col min="5" max="5" width="9.7109375" customWidth="1"/>
    <col min="6" max="6" width="8.5703125" customWidth="1"/>
    <col min="7" max="7" width="9.42578125" customWidth="1"/>
    <col min="8" max="8" width="9.85546875" customWidth="1"/>
    <col min="9" max="9" width="10.42578125" customWidth="1"/>
    <col min="10" max="10" width="10.140625" customWidth="1"/>
    <col min="11" max="11" width="11.85546875" customWidth="1"/>
    <col min="12" max="12" width="11.42578125" customWidth="1"/>
    <col min="13" max="13" width="11.28515625" customWidth="1"/>
    <col min="14" max="14" width="9.85546875" customWidth="1"/>
    <col min="15" max="15" width="11.42578125" customWidth="1"/>
    <col min="16" max="16" width="8.85546875" customWidth="1"/>
  </cols>
  <sheetData>
    <row r="1" spans="1:16" ht="84" customHeight="1" thickBot="1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6" s="5" customFormat="1" ht="75.75" customHeight="1" thickBot="1">
      <c r="A2" s="6" t="s">
        <v>21</v>
      </c>
      <c r="B2" s="7" t="s">
        <v>0</v>
      </c>
      <c r="C2" s="7" t="s">
        <v>7</v>
      </c>
      <c r="D2" s="7" t="s">
        <v>20</v>
      </c>
      <c r="E2" s="7" t="s">
        <v>9</v>
      </c>
      <c r="F2" s="7" t="s">
        <v>10</v>
      </c>
      <c r="G2" s="7" t="s">
        <v>19</v>
      </c>
      <c r="H2" s="7" t="s">
        <v>1</v>
      </c>
      <c r="I2" s="7" t="s">
        <v>8</v>
      </c>
      <c r="J2" s="7" t="s">
        <v>2</v>
      </c>
      <c r="K2" s="7" t="s">
        <v>11</v>
      </c>
      <c r="L2" s="7" t="s">
        <v>12</v>
      </c>
      <c r="M2" s="7" t="s">
        <v>13</v>
      </c>
      <c r="N2" s="7" t="s">
        <v>2</v>
      </c>
      <c r="O2" s="8" t="s">
        <v>14</v>
      </c>
      <c r="P2" s="9" t="s">
        <v>5</v>
      </c>
    </row>
    <row r="3" spans="1:16" s="4" customFormat="1" ht="51.75" customHeight="1">
      <c r="A3" s="20" t="s">
        <v>15</v>
      </c>
      <c r="B3" s="15">
        <v>1024</v>
      </c>
      <c r="C3" s="16">
        <v>1140</v>
      </c>
      <c r="D3" s="16">
        <f t="shared" ref="D3:D9" si="0">B3-C3</f>
        <v>-116</v>
      </c>
      <c r="E3" s="16">
        <v>12284</v>
      </c>
      <c r="F3" s="16">
        <v>12294</v>
      </c>
      <c r="G3" s="16">
        <f t="shared" ref="G3:G9" si="1">E3-F3</f>
        <v>-10</v>
      </c>
      <c r="H3" s="17">
        <f>E3/B3</f>
        <v>11.99609375</v>
      </c>
      <c r="I3" s="16">
        <v>10.8</v>
      </c>
      <c r="J3" s="17">
        <f t="shared" ref="J3:J9" si="2">H3-I3</f>
        <v>1.1960937499999993</v>
      </c>
      <c r="K3" s="16">
        <v>331</v>
      </c>
      <c r="L3" s="16">
        <v>11953</v>
      </c>
      <c r="M3" s="16">
        <v>11800</v>
      </c>
      <c r="N3" s="16">
        <f t="shared" ref="N3:N9" si="3">L3-M3</f>
        <v>153</v>
      </c>
      <c r="O3" s="18">
        <f>L3*P3/3.4</f>
        <v>14062.35294117647</v>
      </c>
      <c r="P3" s="19">
        <v>4</v>
      </c>
    </row>
    <row r="4" spans="1:16" s="4" customFormat="1" ht="51.75" customHeight="1">
      <c r="A4" s="21" t="s">
        <v>16</v>
      </c>
      <c r="B4" s="14">
        <v>1213</v>
      </c>
      <c r="C4" s="1">
        <v>1267</v>
      </c>
      <c r="D4" s="1">
        <f t="shared" si="0"/>
        <v>-54</v>
      </c>
      <c r="E4" s="1">
        <v>22430</v>
      </c>
      <c r="F4" s="1">
        <v>20941</v>
      </c>
      <c r="G4" s="1">
        <f t="shared" si="1"/>
        <v>1489</v>
      </c>
      <c r="H4" s="2">
        <f>E4/B4</f>
        <v>18.491343775762573</v>
      </c>
      <c r="I4" s="1">
        <v>16.5</v>
      </c>
      <c r="J4" s="2">
        <f t="shared" si="2"/>
        <v>1.9913437757625729</v>
      </c>
      <c r="K4" s="1">
        <v>820</v>
      </c>
      <c r="L4" s="1">
        <v>21610</v>
      </c>
      <c r="M4" s="1">
        <v>19939</v>
      </c>
      <c r="N4" s="1">
        <f t="shared" si="3"/>
        <v>1671</v>
      </c>
      <c r="O4" s="3">
        <f>L4*P4/3.4</f>
        <v>26059.117647058822</v>
      </c>
      <c r="P4" s="12">
        <v>4.0999999999999996</v>
      </c>
    </row>
    <row r="5" spans="1:16" s="4" customFormat="1" ht="33" customHeight="1">
      <c r="A5" s="21" t="s">
        <v>17</v>
      </c>
      <c r="B5" s="14">
        <v>900</v>
      </c>
      <c r="C5" s="1">
        <v>900</v>
      </c>
      <c r="D5" s="1">
        <f t="shared" si="0"/>
        <v>0</v>
      </c>
      <c r="E5" s="1">
        <v>12791</v>
      </c>
      <c r="F5" s="1">
        <v>11791</v>
      </c>
      <c r="G5" s="1">
        <f t="shared" si="1"/>
        <v>1000</v>
      </c>
      <c r="H5" s="2">
        <f>E5/B5</f>
        <v>14.212222222222222</v>
      </c>
      <c r="I5" s="1">
        <v>13.1</v>
      </c>
      <c r="J5" s="2">
        <f t="shared" si="2"/>
        <v>1.112222222222222</v>
      </c>
      <c r="K5" s="1">
        <v>1032</v>
      </c>
      <c r="L5" s="1">
        <v>11187</v>
      </c>
      <c r="M5" s="1">
        <v>10892</v>
      </c>
      <c r="N5" s="1">
        <f t="shared" si="3"/>
        <v>295</v>
      </c>
      <c r="O5" s="3">
        <f>M5*P5/3.4</f>
        <v>12718.011764705885</v>
      </c>
      <c r="P5" s="12">
        <v>3.97</v>
      </c>
    </row>
    <row r="6" spans="1:16" s="4" customFormat="1" ht="33" customHeight="1">
      <c r="A6" s="22" t="s">
        <v>3</v>
      </c>
      <c r="B6" s="23"/>
      <c r="C6" s="10">
        <v>292</v>
      </c>
      <c r="D6" s="10">
        <f t="shared" si="0"/>
        <v>-292</v>
      </c>
      <c r="E6" s="10"/>
      <c r="F6" s="10">
        <v>4246</v>
      </c>
      <c r="G6" s="10">
        <f t="shared" si="1"/>
        <v>-4246</v>
      </c>
      <c r="H6" s="11"/>
      <c r="I6" s="10">
        <v>14.5</v>
      </c>
      <c r="J6" s="11">
        <f t="shared" si="2"/>
        <v>-14.5</v>
      </c>
      <c r="K6" s="10"/>
      <c r="L6" s="10"/>
      <c r="M6" s="10">
        <v>4018</v>
      </c>
      <c r="N6" s="10">
        <f t="shared" si="3"/>
        <v>-4018</v>
      </c>
      <c r="O6" s="11"/>
      <c r="P6" s="13"/>
    </row>
    <row r="7" spans="1:16" s="4" customFormat="1" ht="33" customHeight="1">
      <c r="A7" s="21" t="s">
        <v>18</v>
      </c>
      <c r="B7" s="14">
        <v>560</v>
      </c>
      <c r="C7" s="1">
        <v>560</v>
      </c>
      <c r="D7" s="1">
        <f t="shared" si="0"/>
        <v>0</v>
      </c>
      <c r="E7" s="1">
        <v>7318</v>
      </c>
      <c r="F7" s="1">
        <v>6184</v>
      </c>
      <c r="G7" s="1">
        <f t="shared" si="1"/>
        <v>1134</v>
      </c>
      <c r="H7" s="2">
        <f>E7/B7</f>
        <v>13.067857142857143</v>
      </c>
      <c r="I7" s="34">
        <v>11</v>
      </c>
      <c r="J7" s="2">
        <f t="shared" si="2"/>
        <v>2.0678571428571431</v>
      </c>
      <c r="K7" s="1">
        <v>412</v>
      </c>
      <c r="L7" s="1">
        <v>6900</v>
      </c>
      <c r="M7" s="1">
        <v>5931</v>
      </c>
      <c r="N7" s="1">
        <f t="shared" si="3"/>
        <v>969</v>
      </c>
      <c r="O7" s="3">
        <f>M7*P7/3.4</f>
        <v>7152.0882352941171</v>
      </c>
      <c r="P7" s="12">
        <v>4.0999999999999996</v>
      </c>
    </row>
    <row r="8" spans="1:16" s="4" customFormat="1" ht="33" customHeight="1" thickBot="1">
      <c r="A8" s="25" t="s">
        <v>6</v>
      </c>
      <c r="B8" s="26"/>
      <c r="C8" s="26"/>
      <c r="D8" s="26"/>
      <c r="E8" s="26"/>
      <c r="F8" s="26"/>
      <c r="G8" s="26"/>
      <c r="H8" s="27"/>
      <c r="I8" s="26"/>
      <c r="J8" s="27"/>
      <c r="K8" s="26"/>
      <c r="L8" s="26">
        <v>572</v>
      </c>
      <c r="M8" s="26"/>
      <c r="N8" s="26">
        <f t="shared" si="3"/>
        <v>572</v>
      </c>
      <c r="O8" s="26">
        <v>572</v>
      </c>
      <c r="P8" s="28"/>
    </row>
    <row r="9" spans="1:16" s="29" customFormat="1" ht="33" customHeight="1" thickBot="1">
      <c r="A9" s="24" t="s">
        <v>4</v>
      </c>
      <c r="B9" s="30">
        <f>SUM(B3:B7)</f>
        <v>3697</v>
      </c>
      <c r="C9" s="30">
        <f>SUM(C3:C8)</f>
        <v>4159</v>
      </c>
      <c r="D9" s="30">
        <f t="shared" si="0"/>
        <v>-462</v>
      </c>
      <c r="E9" s="30">
        <f>SUM(E3:E8)</f>
        <v>54823</v>
      </c>
      <c r="F9" s="30">
        <f>SUM(F3:F8)</f>
        <v>55456</v>
      </c>
      <c r="G9" s="30">
        <f t="shared" si="1"/>
        <v>-633</v>
      </c>
      <c r="H9" s="31">
        <f>E9/B9</f>
        <v>14.829050581552611</v>
      </c>
      <c r="I9" s="30">
        <v>13.3</v>
      </c>
      <c r="J9" s="31">
        <f t="shared" si="2"/>
        <v>1.5290505815526103</v>
      </c>
      <c r="K9" s="30">
        <f>SUM(K3:K8)</f>
        <v>2595</v>
      </c>
      <c r="L9" s="30">
        <f>SUM(L3:L8)</f>
        <v>52222</v>
      </c>
      <c r="M9" s="30">
        <f>SUM(M3:M8)</f>
        <v>52580</v>
      </c>
      <c r="N9" s="30">
        <f t="shared" si="3"/>
        <v>-358</v>
      </c>
      <c r="O9" s="32">
        <f>SUM(O3:O8)</f>
        <v>60563.5705882353</v>
      </c>
      <c r="P9" s="33">
        <v>3.9</v>
      </c>
    </row>
  </sheetData>
  <mergeCells count="1">
    <mergeCell ref="A1:P1"/>
  </mergeCells>
  <phoneticPr fontId="0" type="noConversion"/>
  <pageMargins left="0" right="0" top="0" bottom="0" header="0.31496062992125984" footer="0.31496062992125984"/>
  <pageSetup paperSize="9" scale="8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29.10.15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А.А.</dc:creator>
  <cp:lastModifiedBy>Белковский А.Н.</cp:lastModifiedBy>
  <cp:lastPrinted>2015-10-22T13:51:48Z</cp:lastPrinted>
  <dcterms:created xsi:type="dcterms:W3CDTF">2014-09-03T05:37:13Z</dcterms:created>
  <dcterms:modified xsi:type="dcterms:W3CDTF">2015-11-01T10:52:24Z</dcterms:modified>
</cp:coreProperties>
</file>