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x-4\Desktop\Сводки хозяйства\"/>
    </mc:Choice>
  </mc:AlternateContent>
  <bookViews>
    <workbookView xWindow="120" yWindow="30" windowWidth="19065" windowHeight="11595"/>
  </bookViews>
  <sheets>
    <sheet name="14.06.18" sheetId="224" r:id="rId1"/>
  </sheets>
  <calcPr calcId="162913"/>
</workbook>
</file>

<file path=xl/calcChain.xml><?xml version="1.0" encoding="utf-8"?>
<calcChain xmlns="http://schemas.openxmlformats.org/spreadsheetml/2006/main">
  <c r="M8" i="224" l="1"/>
  <c r="L8" i="224"/>
  <c r="N8" i="224" s="1"/>
  <c r="K8" i="224"/>
  <c r="H8" i="224"/>
  <c r="G8" i="224"/>
  <c r="F8" i="224"/>
  <c r="E8" i="224"/>
  <c r="C8" i="224"/>
  <c r="I8" i="224" s="1"/>
  <c r="B8" i="224"/>
  <c r="O7" i="224"/>
  <c r="N7" i="224"/>
  <c r="O6" i="224"/>
  <c r="O8" i="224" s="1"/>
  <c r="P8" i="224" s="1"/>
  <c r="N6" i="224"/>
  <c r="I6" i="224"/>
  <c r="H6" i="224"/>
  <c r="J6" i="224" s="1"/>
  <c r="G6" i="224"/>
  <c r="D6" i="224"/>
  <c r="O5" i="224"/>
  <c r="N5" i="224"/>
  <c r="I5" i="224"/>
  <c r="H5" i="224"/>
  <c r="J5" i="224" s="1"/>
  <c r="G5" i="224"/>
  <c r="D5" i="224"/>
  <c r="O4" i="224"/>
  <c r="N4" i="224"/>
  <c r="J4" i="224"/>
  <c r="I4" i="224"/>
  <c r="H4" i="224"/>
  <c r="G4" i="224"/>
  <c r="D4" i="224"/>
  <c r="O3" i="224"/>
  <c r="N3" i="224"/>
  <c r="I3" i="224"/>
  <c r="J3" i="224" s="1"/>
  <c r="H3" i="224"/>
  <c r="G3" i="224"/>
  <c r="D3" i="224"/>
  <c r="J8" i="224" l="1"/>
  <c r="D8" i="224"/>
</calcChain>
</file>

<file path=xl/sharedStrings.xml><?xml version="1.0" encoding="utf-8"?>
<sst xmlns="http://schemas.openxmlformats.org/spreadsheetml/2006/main" count="23" uniqueCount="20">
  <si>
    <t>Поголовье коров на отчетную дату</t>
  </si>
  <si>
    <t>Итого</t>
  </si>
  <si>
    <t>Валовый надой молока, кг</t>
  </si>
  <si>
    <t>Выпоено телятам молока в физическом весе, кг</t>
  </si>
  <si>
    <t>Реализовано молока в физическом весе, кг</t>
  </si>
  <si>
    <t>Реализовано молока в зачетном весе, кг</t>
  </si>
  <si>
    <t>Наименование сельскохозяйственной организации</t>
  </si>
  <si>
    <t>ООО "РусМолоко" отд."Яровое"</t>
  </si>
  <si>
    <t xml:space="preserve"> +/- к прошлому году, кг</t>
  </si>
  <si>
    <t>ООО "РусМолоко"              отд. "Вешние  воды"</t>
  </si>
  <si>
    <t>ОАО "Совхоз имени Кирова"</t>
  </si>
  <si>
    <t>ООО "Колхоз Заветы Ильича"</t>
  </si>
  <si>
    <t>Собственная реализация ОАО "С-з им. Кирова"</t>
  </si>
  <si>
    <t>Надой на 1 фуражную корову, кг</t>
  </si>
  <si>
    <t>Жирность молока,  %</t>
  </si>
  <si>
    <t xml:space="preserve">Поголовье коров           2017 год </t>
  </si>
  <si>
    <t>Валовый надой молока 2017, кг</t>
  </si>
  <si>
    <t>Надой        на 1 фуражную корову 2017, кг</t>
  </si>
  <si>
    <t>Реализовано молока в физическом весе 2017 , кг</t>
  </si>
  <si>
    <t xml:space="preserve">Производство молока в сельскохозяйственных организациях  Лотошинского муниципального района на 14 июня 2018 года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</si>
</sst>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5" fontId="2" fillId="2" borderId="10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1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zoomScale="95" workbookViewId="0">
      <selection activeCell="L21" sqref="L21"/>
    </sheetView>
  </sheetViews>
  <sheetFormatPr defaultRowHeight="15" x14ac:dyDescent="0.25"/>
  <cols>
    <col min="1" max="1" width="22" customWidth="1"/>
    <col min="2" max="3" width="10.85546875" customWidth="1"/>
    <col min="4" max="4" width="9.42578125" customWidth="1"/>
    <col min="5" max="5" width="9.7109375" customWidth="1"/>
    <col min="6" max="6" width="11" customWidth="1"/>
    <col min="7" max="7" width="9.42578125" customWidth="1"/>
    <col min="8" max="9" width="10.140625" customWidth="1"/>
    <col min="10" max="10" width="9.42578125" customWidth="1"/>
    <col min="11" max="11" width="11.7109375" customWidth="1"/>
    <col min="12" max="12" width="11.85546875" customWidth="1"/>
    <col min="13" max="13" width="12.5703125" customWidth="1"/>
    <col min="14" max="14" width="9.42578125" customWidth="1"/>
    <col min="15" max="15" width="12.28515625" customWidth="1"/>
    <col min="16" max="16" width="9.7109375" customWidth="1"/>
  </cols>
  <sheetData>
    <row r="1" spans="1:16" ht="47.25" customHeight="1" thickBot="1" x14ac:dyDescent="0.3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ht="75.75" customHeight="1" thickBot="1" x14ac:dyDescent="0.3">
      <c r="A2" s="6" t="s">
        <v>6</v>
      </c>
      <c r="B2" s="7" t="s">
        <v>0</v>
      </c>
      <c r="C2" s="7" t="s">
        <v>15</v>
      </c>
      <c r="D2" s="7" t="s">
        <v>8</v>
      </c>
      <c r="E2" s="7" t="s">
        <v>2</v>
      </c>
      <c r="F2" s="7" t="s">
        <v>16</v>
      </c>
      <c r="G2" s="7" t="s">
        <v>8</v>
      </c>
      <c r="H2" s="7" t="s">
        <v>13</v>
      </c>
      <c r="I2" s="7" t="s">
        <v>17</v>
      </c>
      <c r="J2" s="7" t="s">
        <v>8</v>
      </c>
      <c r="K2" s="7" t="s">
        <v>3</v>
      </c>
      <c r="L2" s="7" t="s">
        <v>4</v>
      </c>
      <c r="M2" s="7" t="s">
        <v>18</v>
      </c>
      <c r="N2" s="7" t="s">
        <v>8</v>
      </c>
      <c r="O2" s="7" t="s">
        <v>5</v>
      </c>
      <c r="P2" s="11" t="s">
        <v>14</v>
      </c>
    </row>
    <row r="3" spans="1:16" ht="42" customHeight="1" x14ac:dyDescent="0.25">
      <c r="A3" s="12" t="s">
        <v>7</v>
      </c>
      <c r="B3" s="15">
        <v>820</v>
      </c>
      <c r="C3" s="15">
        <v>910</v>
      </c>
      <c r="D3" s="15">
        <f>B3-C3</f>
        <v>-90</v>
      </c>
      <c r="E3" s="15">
        <v>14692</v>
      </c>
      <c r="F3" s="21">
        <v>16281</v>
      </c>
      <c r="G3" s="15">
        <f>E3-F3</f>
        <v>-1589</v>
      </c>
      <c r="H3" s="22">
        <f t="shared" ref="H3:I6" si="0">E3/B3</f>
        <v>17.917073170731708</v>
      </c>
      <c r="I3" s="23">
        <f t="shared" si="0"/>
        <v>17.89120879120879</v>
      </c>
      <c r="J3" s="22">
        <f>H3-I3</f>
        <v>2.5864379522918313E-2</v>
      </c>
      <c r="K3" s="15">
        <v>527</v>
      </c>
      <c r="L3" s="15">
        <v>14165</v>
      </c>
      <c r="M3" s="21">
        <v>15741</v>
      </c>
      <c r="N3" s="15">
        <f t="shared" ref="N3:N8" si="1">L3-M3</f>
        <v>-1576</v>
      </c>
      <c r="O3" s="19">
        <f>L3*P3/3.4</f>
        <v>16456.397058823532</v>
      </c>
      <c r="P3" s="20">
        <v>3.95</v>
      </c>
    </row>
    <row r="4" spans="1:16" ht="42" customHeight="1" x14ac:dyDescent="0.25">
      <c r="A4" s="4" t="s">
        <v>9</v>
      </c>
      <c r="B4" s="1">
        <v>1078</v>
      </c>
      <c r="C4" s="1">
        <v>1150</v>
      </c>
      <c r="D4" s="1">
        <f>B4-C4</f>
        <v>-72</v>
      </c>
      <c r="E4" s="1">
        <v>21184</v>
      </c>
      <c r="F4" s="1">
        <v>18754</v>
      </c>
      <c r="G4" s="1">
        <f>E4-F4</f>
        <v>2430</v>
      </c>
      <c r="H4" s="23">
        <f t="shared" si="0"/>
        <v>19.651205936920224</v>
      </c>
      <c r="I4" s="23">
        <f t="shared" si="0"/>
        <v>16.307826086956521</v>
      </c>
      <c r="J4" s="23">
        <f>H4-I4</f>
        <v>3.3433798499637035</v>
      </c>
      <c r="K4" s="1">
        <v>1320</v>
      </c>
      <c r="L4" s="1">
        <v>19864</v>
      </c>
      <c r="M4" s="1">
        <v>17266</v>
      </c>
      <c r="N4" s="1">
        <f t="shared" si="1"/>
        <v>2598</v>
      </c>
      <c r="O4" s="8">
        <f>L4*P4/3.4</f>
        <v>21032.470588235297</v>
      </c>
      <c r="P4" s="9">
        <v>3.6</v>
      </c>
    </row>
    <row r="5" spans="1:16" ht="42" customHeight="1" x14ac:dyDescent="0.25">
      <c r="A5" s="4" t="s">
        <v>10</v>
      </c>
      <c r="B5" s="1">
        <v>835</v>
      </c>
      <c r="C5" s="1">
        <v>621</v>
      </c>
      <c r="D5" s="1">
        <f>B5-C5</f>
        <v>214</v>
      </c>
      <c r="E5" s="1">
        <v>16554</v>
      </c>
      <c r="F5" s="1">
        <v>12795</v>
      </c>
      <c r="G5" s="1">
        <f>E5-F5</f>
        <v>3759</v>
      </c>
      <c r="H5" s="23">
        <f t="shared" si="0"/>
        <v>19.825149700598804</v>
      </c>
      <c r="I5" s="23">
        <f t="shared" si="0"/>
        <v>20.603864734299517</v>
      </c>
      <c r="J5" s="23">
        <f>H5-I5</f>
        <v>-0.77871503370071338</v>
      </c>
      <c r="K5" s="1">
        <v>409</v>
      </c>
      <c r="L5" s="1">
        <v>15053</v>
      </c>
      <c r="M5" s="26">
        <v>10953</v>
      </c>
      <c r="N5" s="1">
        <f t="shared" si="1"/>
        <v>4100</v>
      </c>
      <c r="O5" s="8">
        <f>L5*P5/3.4</f>
        <v>17576.591176470589</v>
      </c>
      <c r="P5" s="9">
        <v>3.97</v>
      </c>
    </row>
    <row r="6" spans="1:16" ht="42" customHeight="1" x14ac:dyDescent="0.25">
      <c r="A6" s="4" t="s">
        <v>11</v>
      </c>
      <c r="B6" s="1">
        <v>560</v>
      </c>
      <c r="C6" s="1">
        <v>560</v>
      </c>
      <c r="D6" s="1">
        <f>B6-C6</f>
        <v>0</v>
      </c>
      <c r="E6" s="1">
        <v>8192</v>
      </c>
      <c r="F6" s="1">
        <v>9021</v>
      </c>
      <c r="G6" s="1">
        <f>E6-F6</f>
        <v>-829</v>
      </c>
      <c r="H6" s="23">
        <f t="shared" si="0"/>
        <v>14.628571428571428</v>
      </c>
      <c r="I6" s="23">
        <f t="shared" si="0"/>
        <v>16.108928571428571</v>
      </c>
      <c r="J6" s="23">
        <f>H6-I6</f>
        <v>-1.4803571428571427</v>
      </c>
      <c r="K6" s="1">
        <v>448</v>
      </c>
      <c r="L6" s="1">
        <v>7741</v>
      </c>
      <c r="M6" s="1">
        <v>8644</v>
      </c>
      <c r="N6" s="1">
        <f t="shared" si="1"/>
        <v>-903</v>
      </c>
      <c r="O6" s="8">
        <f>L6*P6/3.4</f>
        <v>8424.0294117647063</v>
      </c>
      <c r="P6" s="9">
        <v>3.7</v>
      </c>
    </row>
    <row r="7" spans="1:16" ht="42" customHeight="1" thickBot="1" x14ac:dyDescent="0.3">
      <c r="A7" s="13" t="s">
        <v>12</v>
      </c>
      <c r="B7" s="16"/>
      <c r="C7" s="16"/>
      <c r="D7" s="16"/>
      <c r="E7" s="16"/>
      <c r="F7" s="18"/>
      <c r="G7" s="16"/>
      <c r="H7" s="24"/>
      <c r="I7" s="24"/>
      <c r="J7" s="24"/>
      <c r="K7" s="16"/>
      <c r="L7" s="16">
        <v>1092</v>
      </c>
      <c r="M7" s="18">
        <v>1060</v>
      </c>
      <c r="N7" s="16">
        <f t="shared" si="1"/>
        <v>32</v>
      </c>
      <c r="O7" s="17">
        <f>L7</f>
        <v>1092</v>
      </c>
      <c r="P7" s="14"/>
    </row>
    <row r="8" spans="1:16" ht="42" customHeight="1" thickBot="1" x14ac:dyDescent="0.3">
      <c r="A8" s="5" t="s">
        <v>1</v>
      </c>
      <c r="B8" s="2">
        <f>SUM(B3:B7)</f>
        <v>3293</v>
      </c>
      <c r="C8" s="2">
        <f>SUM(C3:C6)</f>
        <v>3241</v>
      </c>
      <c r="D8" s="2">
        <f>B8-C8</f>
        <v>52</v>
      </c>
      <c r="E8" s="2">
        <f>SUM(E3:E7)</f>
        <v>60622</v>
      </c>
      <c r="F8" s="2">
        <f>SUM(F3:F6)</f>
        <v>56851</v>
      </c>
      <c r="G8" s="2">
        <f>E8-F8</f>
        <v>3771</v>
      </c>
      <c r="H8" s="25">
        <f>E8/B8</f>
        <v>18.409353173398117</v>
      </c>
      <c r="I8" s="25">
        <f>F8/C8</f>
        <v>17.541190990435052</v>
      </c>
      <c r="J8" s="25">
        <f>H8-I8</f>
        <v>0.86816218296306502</v>
      </c>
      <c r="K8" s="2">
        <f>SUM(K3:K7)</f>
        <v>2704</v>
      </c>
      <c r="L8" s="2">
        <f>SUM(L3:L7)</f>
        <v>57915</v>
      </c>
      <c r="M8" s="2">
        <f>SUM(M3:M7)</f>
        <v>53664</v>
      </c>
      <c r="N8" s="2">
        <f t="shared" si="1"/>
        <v>4251</v>
      </c>
      <c r="O8" s="3">
        <f>SUM(O3:O7)</f>
        <v>64581.48823529412</v>
      </c>
      <c r="P8" s="10">
        <f>O8*3.4/L8</f>
        <v>3.7913676940343608</v>
      </c>
    </row>
  </sheetData>
  <mergeCells count="1">
    <mergeCell ref="A1:P1"/>
  </mergeCells>
  <phoneticPr fontId="0" type="noConversion"/>
  <pageMargins left="0" right="0" top="1.9685039370078741" bottom="0" header="0.31496062992125984" footer="0.31496062992125984"/>
  <pageSetup paperSize="9" scale="78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14.06.18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А.А.</dc:creator>
  <cp:lastModifiedBy>Башкатов П.И.</cp:lastModifiedBy>
  <cp:lastPrinted>2016-10-03T08:44:39Z</cp:lastPrinted>
  <dcterms:created xsi:type="dcterms:W3CDTF">2014-09-03T05:37:13Z</dcterms:created>
  <dcterms:modified xsi:type="dcterms:W3CDTF">2018-06-15T07:33:20Z</dcterms:modified>
</cp:coreProperties>
</file>