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x-4\Desktop\Сводки хозяйства\"/>
    </mc:Choice>
  </mc:AlternateContent>
  <bookViews>
    <workbookView xWindow="120" yWindow="30" windowWidth="19065" windowHeight="11595"/>
  </bookViews>
  <sheets>
    <sheet name="12.07.20" sheetId="227" r:id="rId1"/>
  </sheets>
  <calcPr calcId="162913"/>
</workbook>
</file>

<file path=xl/calcChain.xml><?xml version="1.0" encoding="utf-8"?>
<calcChain xmlns="http://schemas.openxmlformats.org/spreadsheetml/2006/main">
  <c r="M8" i="227" l="1"/>
  <c r="L8" i="227"/>
  <c r="N8" i="227" s="1"/>
  <c r="K8" i="227"/>
  <c r="H8" i="227"/>
  <c r="G8" i="227"/>
  <c r="F8" i="227"/>
  <c r="E8" i="227"/>
  <c r="C8" i="227"/>
  <c r="I8" i="227" s="1"/>
  <c r="B8" i="227"/>
  <c r="O7" i="227"/>
  <c r="N7" i="227"/>
  <c r="O6" i="227"/>
  <c r="O8" i="227" s="1"/>
  <c r="P8" i="227" s="1"/>
  <c r="N6" i="227"/>
  <c r="I6" i="227"/>
  <c r="H6" i="227"/>
  <c r="J6" i="227" s="1"/>
  <c r="G6" i="227"/>
  <c r="D6" i="227"/>
  <c r="O5" i="227"/>
  <c r="N5" i="227"/>
  <c r="I5" i="227"/>
  <c r="H5" i="227"/>
  <c r="J5" i="227" s="1"/>
  <c r="G5" i="227"/>
  <c r="D5" i="227"/>
  <c r="O4" i="227"/>
  <c r="N4" i="227"/>
  <c r="J4" i="227"/>
  <c r="I4" i="227"/>
  <c r="H4" i="227"/>
  <c r="G4" i="227"/>
  <c r="D4" i="227"/>
  <c r="O3" i="227"/>
  <c r="N3" i="227"/>
  <c r="I3" i="227"/>
  <c r="J3" i="227" s="1"/>
  <c r="H3" i="227"/>
  <c r="G3" i="227"/>
  <c r="D3" i="227"/>
  <c r="J8" i="227" l="1"/>
  <c r="D8" i="227"/>
</calcChain>
</file>

<file path=xl/sharedStrings.xml><?xml version="1.0" encoding="utf-8"?>
<sst xmlns="http://schemas.openxmlformats.org/spreadsheetml/2006/main" count="23" uniqueCount="21">
  <si>
    <t>Поголовье коров на отчетную дату</t>
  </si>
  <si>
    <t>Итого</t>
  </si>
  <si>
    <t>Валовый надой молока, кг</t>
  </si>
  <si>
    <t>Выпоено телятам молока в физическом весе, кг</t>
  </si>
  <si>
    <t>Реализовано молока в физическом весе, кг</t>
  </si>
  <si>
    <t>Реализовано молока в зачетном весе, кг</t>
  </si>
  <si>
    <t>Наименование сельскохозяйственной организации</t>
  </si>
  <si>
    <t>ООО "РусМолоко" отд."Яровое"</t>
  </si>
  <si>
    <t xml:space="preserve"> +/- к прошлому году, кг</t>
  </si>
  <si>
    <t>ООО "РусМолоко"              отд. "Вешние  воды"</t>
  </si>
  <si>
    <t>ОАО "Совхоз имени Кирова"</t>
  </si>
  <si>
    <t>Собственная реализация ОАО "С-з им. Кирова"</t>
  </si>
  <si>
    <t>Надой на 1 фуражную корову, кг</t>
  </si>
  <si>
    <t>Жирность молока,  %</t>
  </si>
  <si>
    <t xml:space="preserve"> +/- к прошлому году</t>
  </si>
  <si>
    <t xml:space="preserve">Поголовье коров           2019 год </t>
  </si>
  <si>
    <t>Валовый надой молока 2019, кг</t>
  </si>
  <si>
    <t>Надой        на 1 фуражную корову 2019, кг</t>
  </si>
  <si>
    <t>Реализовано молока в физическом весе 2019, кг</t>
  </si>
  <si>
    <t>ООО "Колхоз Заветы Ильича"</t>
  </si>
  <si>
    <t xml:space="preserve">Производство молока в сельскохозяйственных организациях городского округа Лотошино на 12 июля 2020 года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</si>
</sst>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7" xfId="0" applyNumberFormat="1" applyFont="1" applyFill="1" applyBorder="1" applyAlignment="1">
      <alignment horizontal="center" vertical="center" wrapText="1"/>
    </xf>
    <xf numFmtId="2" fontId="1" fillId="2" borderId="10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zoomScale="95" workbookViewId="0">
      <selection activeCell="K18" sqref="K18"/>
    </sheetView>
  </sheetViews>
  <sheetFormatPr defaultRowHeight="15" x14ac:dyDescent="0.25"/>
  <cols>
    <col min="1" max="1" width="22" customWidth="1"/>
    <col min="2" max="3" width="10.85546875" customWidth="1"/>
    <col min="4" max="4" width="9.42578125" customWidth="1"/>
    <col min="5" max="5" width="9.7109375" customWidth="1"/>
    <col min="6" max="6" width="11" customWidth="1"/>
    <col min="7" max="7" width="9.42578125" customWidth="1"/>
    <col min="8" max="9" width="10.140625" customWidth="1"/>
    <col min="10" max="10" width="9.42578125" customWidth="1"/>
    <col min="11" max="11" width="11.7109375" customWidth="1"/>
    <col min="12" max="12" width="11.85546875" customWidth="1"/>
    <col min="13" max="13" width="12.5703125" customWidth="1"/>
    <col min="14" max="14" width="9.42578125" customWidth="1"/>
    <col min="15" max="15" width="12.28515625" customWidth="1"/>
    <col min="16" max="16" width="9.7109375" customWidth="1"/>
  </cols>
  <sheetData>
    <row r="1" spans="1:16" ht="47.25" customHeight="1" thickBot="1" x14ac:dyDescent="0.3">
      <c r="A1" s="26" t="s">
        <v>20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7"/>
    </row>
    <row r="2" spans="1:16" ht="75.75" customHeight="1" thickBot="1" x14ac:dyDescent="0.3">
      <c r="A2" s="11" t="s">
        <v>6</v>
      </c>
      <c r="B2" s="12" t="s">
        <v>0</v>
      </c>
      <c r="C2" s="12" t="s">
        <v>15</v>
      </c>
      <c r="D2" s="12" t="s">
        <v>14</v>
      </c>
      <c r="E2" s="12" t="s">
        <v>2</v>
      </c>
      <c r="F2" s="12" t="s">
        <v>16</v>
      </c>
      <c r="G2" s="12" t="s">
        <v>8</v>
      </c>
      <c r="H2" s="12" t="s">
        <v>12</v>
      </c>
      <c r="I2" s="12" t="s">
        <v>17</v>
      </c>
      <c r="J2" s="12" t="s">
        <v>8</v>
      </c>
      <c r="K2" s="12" t="s">
        <v>3</v>
      </c>
      <c r="L2" s="12" t="s">
        <v>4</v>
      </c>
      <c r="M2" s="12" t="s">
        <v>18</v>
      </c>
      <c r="N2" s="12" t="s">
        <v>8</v>
      </c>
      <c r="O2" s="12" t="s">
        <v>5</v>
      </c>
      <c r="P2" s="13" t="s">
        <v>13</v>
      </c>
    </row>
    <row r="3" spans="1:16" ht="42" customHeight="1" x14ac:dyDescent="0.25">
      <c r="A3" s="5" t="s">
        <v>7</v>
      </c>
      <c r="B3" s="6">
        <v>945</v>
      </c>
      <c r="C3" s="6">
        <v>940</v>
      </c>
      <c r="D3" s="6">
        <f>B3-C3</f>
        <v>5</v>
      </c>
      <c r="E3" s="6">
        <v>20215</v>
      </c>
      <c r="F3" s="23">
        <v>15474</v>
      </c>
      <c r="G3" s="6">
        <f>E3-F3</f>
        <v>4741</v>
      </c>
      <c r="H3" s="19">
        <f t="shared" ref="H3:I6" si="0">E3/B3</f>
        <v>21.391534391534393</v>
      </c>
      <c r="I3" s="20">
        <f t="shared" si="0"/>
        <v>16.461702127659574</v>
      </c>
      <c r="J3" s="19">
        <f>H3-I3</f>
        <v>4.9298322638748182</v>
      </c>
      <c r="K3" s="6">
        <v>954</v>
      </c>
      <c r="L3" s="6">
        <v>19261</v>
      </c>
      <c r="M3" s="23">
        <v>14988</v>
      </c>
      <c r="N3" s="6">
        <f t="shared" ref="N3:N8" si="1">L3-M3</f>
        <v>4273</v>
      </c>
      <c r="O3" s="17">
        <f>L3*P3/3.4</f>
        <v>22660</v>
      </c>
      <c r="P3" s="25">
        <v>4</v>
      </c>
    </row>
    <row r="4" spans="1:16" ht="42" customHeight="1" x14ac:dyDescent="0.25">
      <c r="A4" s="2" t="s">
        <v>9</v>
      </c>
      <c r="B4" s="1">
        <v>989</v>
      </c>
      <c r="C4" s="1">
        <v>1150</v>
      </c>
      <c r="D4" s="1">
        <f>B4-C4</f>
        <v>-161</v>
      </c>
      <c r="E4" s="1">
        <v>21330</v>
      </c>
      <c r="F4" s="1">
        <v>18425</v>
      </c>
      <c r="G4" s="1">
        <f>E4-F4</f>
        <v>2905</v>
      </c>
      <c r="H4" s="20">
        <f t="shared" si="0"/>
        <v>21.567239635995957</v>
      </c>
      <c r="I4" s="20">
        <f t="shared" si="0"/>
        <v>16.021739130434781</v>
      </c>
      <c r="J4" s="20">
        <f>H4-I4</f>
        <v>5.5455005055611757</v>
      </c>
      <c r="K4" s="1">
        <v>880</v>
      </c>
      <c r="L4" s="1">
        <v>20450</v>
      </c>
      <c r="M4" s="1">
        <v>16410</v>
      </c>
      <c r="N4" s="1">
        <f t="shared" si="1"/>
        <v>4040</v>
      </c>
      <c r="O4" s="3">
        <f>L4*P4/3.4</f>
        <v>21652.941176470587</v>
      </c>
      <c r="P4" s="4">
        <v>3.6</v>
      </c>
    </row>
    <row r="5" spans="1:16" ht="42" customHeight="1" x14ac:dyDescent="0.25">
      <c r="A5" s="2" t="s">
        <v>10</v>
      </c>
      <c r="B5" s="1">
        <v>922</v>
      </c>
      <c r="C5" s="1">
        <v>846</v>
      </c>
      <c r="D5" s="1">
        <f>B5-C5</f>
        <v>76</v>
      </c>
      <c r="E5" s="1">
        <v>17653</v>
      </c>
      <c r="F5" s="1">
        <v>16116</v>
      </c>
      <c r="G5" s="1">
        <f>E5-F5</f>
        <v>1537</v>
      </c>
      <c r="H5" s="20">
        <f t="shared" si="0"/>
        <v>19.14642082429501</v>
      </c>
      <c r="I5" s="20">
        <f t="shared" si="0"/>
        <v>19.049645390070921</v>
      </c>
      <c r="J5" s="20">
        <f>H5-I5</f>
        <v>9.6775434224088741E-2</v>
      </c>
      <c r="K5" s="1">
        <v>672</v>
      </c>
      <c r="L5" s="1">
        <v>16981</v>
      </c>
      <c r="M5" s="1">
        <v>13495</v>
      </c>
      <c r="N5" s="1">
        <f t="shared" si="1"/>
        <v>3486</v>
      </c>
      <c r="O5" s="3">
        <f>L5*P5/3.4</f>
        <v>19977.647058823532</v>
      </c>
      <c r="P5" s="4">
        <v>4</v>
      </c>
    </row>
    <row r="6" spans="1:16" ht="42" customHeight="1" x14ac:dyDescent="0.25">
      <c r="A6" s="2" t="s">
        <v>19</v>
      </c>
      <c r="B6" s="1">
        <v>384</v>
      </c>
      <c r="C6" s="1">
        <v>560</v>
      </c>
      <c r="D6" s="1">
        <f>B6-C6</f>
        <v>-176</v>
      </c>
      <c r="E6" s="1">
        <v>7515</v>
      </c>
      <c r="F6" s="1">
        <v>7648</v>
      </c>
      <c r="G6" s="1">
        <f>E6-F6</f>
        <v>-133</v>
      </c>
      <c r="H6" s="20">
        <f t="shared" si="0"/>
        <v>19.5703125</v>
      </c>
      <c r="I6" s="20">
        <f t="shared" si="0"/>
        <v>13.657142857142857</v>
      </c>
      <c r="J6" s="20">
        <f>H6-I6</f>
        <v>5.9131696428571434</v>
      </c>
      <c r="K6" s="1">
        <v>1040</v>
      </c>
      <c r="L6" s="1">
        <v>6450</v>
      </c>
      <c r="M6" s="1">
        <v>7151</v>
      </c>
      <c r="N6" s="1">
        <f t="shared" si="1"/>
        <v>-701</v>
      </c>
      <c r="O6" s="3">
        <f>L6*P6/3.4</f>
        <v>7360.588235294118</v>
      </c>
      <c r="P6" s="4">
        <v>3.88</v>
      </c>
    </row>
    <row r="7" spans="1:16" ht="42" customHeight="1" thickBot="1" x14ac:dyDescent="0.3">
      <c r="A7" s="7" t="s">
        <v>11</v>
      </c>
      <c r="B7" s="8"/>
      <c r="C7" s="8"/>
      <c r="D7" s="8"/>
      <c r="E7" s="8"/>
      <c r="F7" s="24"/>
      <c r="G7" s="8"/>
      <c r="H7" s="21"/>
      <c r="I7" s="21"/>
      <c r="J7" s="21"/>
      <c r="K7" s="8"/>
      <c r="L7" s="8"/>
      <c r="M7" s="24">
        <v>2153</v>
      </c>
      <c r="N7" s="8">
        <f t="shared" si="1"/>
        <v>-2153</v>
      </c>
      <c r="O7" s="9">
        <f>L7</f>
        <v>0</v>
      </c>
      <c r="P7" s="10"/>
    </row>
    <row r="8" spans="1:16" ht="42" customHeight="1" thickBot="1" x14ac:dyDescent="0.3">
      <c r="A8" s="14" t="s">
        <v>1</v>
      </c>
      <c r="B8" s="15">
        <f>SUM(B3:B7)</f>
        <v>3240</v>
      </c>
      <c r="C8" s="15">
        <f>SUM(C3:C6)</f>
        <v>3496</v>
      </c>
      <c r="D8" s="15">
        <f>B8-C8</f>
        <v>-256</v>
      </c>
      <c r="E8" s="15">
        <f>SUM(E3:E7)</f>
        <v>66713</v>
      </c>
      <c r="F8" s="15">
        <f>SUM(F3:F6)</f>
        <v>57663</v>
      </c>
      <c r="G8" s="15">
        <f>E8-F8</f>
        <v>9050</v>
      </c>
      <c r="H8" s="22">
        <f>E8/B8</f>
        <v>20.590432098765433</v>
      </c>
      <c r="I8" s="22">
        <f>F8/C8</f>
        <v>16.49399313501144</v>
      </c>
      <c r="J8" s="22">
        <f>H8-I8</f>
        <v>4.0964389637539931</v>
      </c>
      <c r="K8" s="15">
        <f>SUM(K3:K7)</f>
        <v>3546</v>
      </c>
      <c r="L8" s="15">
        <f>SUM(L3:L7)</f>
        <v>63142</v>
      </c>
      <c r="M8" s="15">
        <f>SUM(M3:M7)</f>
        <v>54197</v>
      </c>
      <c r="N8" s="15">
        <f t="shared" si="1"/>
        <v>8945</v>
      </c>
      <c r="O8" s="16">
        <f>SUM(O3:O7)</f>
        <v>71651.176470588238</v>
      </c>
      <c r="P8" s="18">
        <f>O8*3.4/L8</f>
        <v>3.8581926451490292</v>
      </c>
    </row>
  </sheetData>
  <mergeCells count="1">
    <mergeCell ref="A1:P1"/>
  </mergeCells>
  <pageMargins left="0" right="0" top="1.9685039370078741" bottom="0" header="0.31496062992125984" footer="0.31496062992125984"/>
  <pageSetup paperSize="9" scale="78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12.07.20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А.А.</dc:creator>
  <cp:lastModifiedBy>Башкатов П.И.</cp:lastModifiedBy>
  <cp:lastPrinted>2019-11-07T07:58:01Z</cp:lastPrinted>
  <dcterms:created xsi:type="dcterms:W3CDTF">2014-09-03T05:37:13Z</dcterms:created>
  <dcterms:modified xsi:type="dcterms:W3CDTF">2020-07-13T08:33:13Z</dcterms:modified>
</cp:coreProperties>
</file>